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HSE\1 Промышленная безопасность и охрана труда\22.Культура Безопасного Производства\17- Независимая диагностика\2025\На сайт\"/>
    </mc:Choice>
  </mc:AlternateContent>
  <workbookProtection workbookAlgorithmName="SHA-512" workbookHashValue="px58c2I8e9KL1pOXbXfWfTXYpftVIjDbZ+K64SLuTX4QZFsTSmSzf1/uop9/qJIIDMmnA4GfaaNoaUlJgCXfvw==" workbookSaltValue="WPkbLv5QVlDhaZPsemjhGA==" workbookSpinCount="100000" lockStructure="1"/>
  <bookViews>
    <workbookView xWindow="0" yWindow="0" windowWidth="28800" windowHeight="12300"/>
  </bookViews>
  <sheets>
    <sheet name="КП" sheetId="1" r:id="rId1"/>
    <sheet name="Грейды" sheetId="2" state="hidden" r:id="rId2"/>
  </sheets>
  <calcPr calcId="162913"/>
</workbook>
</file>

<file path=xl/calcChain.xml><?xml version="1.0" encoding="utf-8"?>
<calcChain xmlns="http://schemas.openxmlformats.org/spreadsheetml/2006/main">
  <c r="D27" i="2" l="1"/>
  <c r="E27" i="2" s="1"/>
  <c r="F27" i="2" s="1"/>
  <c r="G27" i="2" s="1"/>
  <c r="B27" i="2"/>
  <c r="D26" i="2"/>
  <c r="E26" i="2" s="1"/>
  <c r="F26" i="2" s="1"/>
  <c r="G26" i="2" s="1"/>
  <c r="B26" i="2"/>
  <c r="G25" i="2"/>
  <c r="F25" i="2"/>
  <c r="E25" i="2"/>
  <c r="D25" i="2"/>
  <c r="B25" i="2"/>
  <c r="G24" i="2"/>
  <c r="F24" i="2"/>
  <c r="E24" i="2"/>
  <c r="D24" i="2"/>
  <c r="B24" i="2"/>
  <c r="D23" i="2"/>
  <c r="E23" i="2" s="1"/>
  <c r="F23" i="2" s="1"/>
  <c r="G23" i="2" s="1"/>
  <c r="B23" i="2"/>
  <c r="D22" i="2"/>
  <c r="E22" i="2" s="1"/>
  <c r="F22" i="2" s="1"/>
  <c r="G22" i="2" s="1"/>
  <c r="B22" i="2"/>
  <c r="E21" i="2"/>
  <c r="F21" i="2" s="1"/>
  <c r="G21" i="2" s="1"/>
  <c r="D21" i="2"/>
  <c r="B21" i="2"/>
  <c r="G20" i="2"/>
  <c r="F20" i="2"/>
  <c r="E20" i="2"/>
  <c r="D20" i="2"/>
  <c r="B20" i="2"/>
  <c r="G18" i="2"/>
  <c r="F18" i="2"/>
  <c r="E18" i="2"/>
  <c r="D18" i="2"/>
  <c r="B18" i="2"/>
  <c r="E17" i="2"/>
  <c r="F17" i="2" s="1"/>
  <c r="G17" i="2" s="1"/>
  <c r="D17" i="2"/>
  <c r="B17" i="2"/>
  <c r="D16" i="2"/>
  <c r="E16" i="2" s="1"/>
  <c r="F16" i="2" s="1"/>
  <c r="G16" i="2" s="1"/>
  <c r="B16" i="2"/>
  <c r="F15" i="2"/>
  <c r="G15" i="2" s="1"/>
  <c r="E15" i="2"/>
  <c r="D15" i="2"/>
  <c r="B15" i="2"/>
  <c r="D14" i="2"/>
  <c r="E14" i="2" s="1"/>
  <c r="F14" i="2" s="1"/>
  <c r="G14" i="2" s="1"/>
  <c r="B14" i="2"/>
  <c r="G13" i="2"/>
  <c r="F13" i="2"/>
  <c r="E13" i="2"/>
  <c r="D13" i="2"/>
  <c r="B13" i="2"/>
  <c r="F12" i="2"/>
  <c r="G12" i="2" s="1"/>
  <c r="E12" i="2"/>
  <c r="D12" i="2"/>
  <c r="B12" i="2"/>
  <c r="D11" i="2"/>
  <c r="E11" i="2" s="1"/>
  <c r="F11" i="2" s="1"/>
  <c r="G11" i="2" s="1"/>
  <c r="B11" i="2"/>
  <c r="G9" i="2"/>
  <c r="F9" i="2"/>
  <c r="E9" i="2"/>
  <c r="D9" i="2"/>
  <c r="B9" i="2"/>
  <c r="D8" i="2"/>
  <c r="E8" i="2" s="1"/>
  <c r="F8" i="2" s="1"/>
  <c r="G8" i="2" s="1"/>
  <c r="B8" i="2"/>
  <c r="G7" i="2"/>
  <c r="F7" i="2"/>
  <c r="E7" i="2"/>
  <c r="D7" i="2"/>
  <c r="B7" i="2"/>
  <c r="D6" i="2"/>
  <c r="E6" i="2" s="1"/>
  <c r="F6" i="2" s="1"/>
  <c r="G6" i="2" s="1"/>
  <c r="B6" i="2"/>
  <c r="D5" i="2"/>
  <c r="E5" i="2" s="1"/>
  <c r="F5" i="2" s="1"/>
  <c r="G5" i="2" s="1"/>
  <c r="B5" i="2"/>
  <c r="G4" i="2"/>
  <c r="F4" i="2"/>
  <c r="E4" i="2"/>
  <c r="D4" i="2"/>
  <c r="B4" i="2"/>
  <c r="E3" i="2"/>
  <c r="F3" i="2" s="1"/>
  <c r="G3" i="2" s="1"/>
  <c r="D3" i="2"/>
  <c r="B3" i="2"/>
  <c r="G2" i="2"/>
  <c r="F2" i="2"/>
  <c r="E2" i="2"/>
  <c r="D2" i="2"/>
  <c r="B2" i="2"/>
  <c r="D22" i="1" l="1"/>
  <c r="D23" i="1" l="1"/>
  <c r="E23" i="1" s="1"/>
  <c r="E22" i="1"/>
</calcChain>
</file>

<file path=xl/sharedStrings.xml><?xml version="1.0" encoding="utf-8"?>
<sst xmlns="http://schemas.openxmlformats.org/spreadsheetml/2006/main" count="62" uniqueCount="46">
  <si>
    <t>Состав работ</t>
  </si>
  <si>
    <t>Дней работы</t>
  </si>
  <si>
    <t>Цена, 1 день работы, руб.</t>
  </si>
  <si>
    <t>Стоимость, руб.</t>
  </si>
  <si>
    <t>Стоимость, руб с НДС</t>
  </si>
  <si>
    <t>Примечание</t>
  </si>
  <si>
    <t>1 этап - проведение диагностики КБ</t>
  </si>
  <si>
    <t>Подготовка</t>
  </si>
  <si>
    <t>Адаптация анкеты, гайдов для интервью и фокус-групп, техническое сопровождение дистанционного анкетирования (без ограничения по количеству участников)</t>
  </si>
  <si>
    <t>Проведение открытого вводного совещания для производственных руководителей и др.</t>
  </si>
  <si>
    <t>Проведение диагностики</t>
  </si>
  <si>
    <t>Проведение дистанционных интервью, ФГ</t>
  </si>
  <si>
    <t>Анализ документации</t>
  </si>
  <si>
    <t>Обработка результатов</t>
  </si>
  <si>
    <t>Подготовка отчета и разработка рекомендаций</t>
  </si>
  <si>
    <t>Представление результатов отчета руководителю предприятия и руководителю проекта</t>
  </si>
  <si>
    <t>Проведение стратегической сессии</t>
  </si>
  <si>
    <t>Разработка и согласование сценария стратегической сессии</t>
  </si>
  <si>
    <t>Проведение стратегической сессии - 1 ведущий, 1 модератор</t>
  </si>
  <si>
    <t>Накладные</t>
  </si>
  <si>
    <t>Итого</t>
  </si>
  <si>
    <t>Итого с накладными</t>
  </si>
  <si>
    <t>Грейд</t>
  </si>
  <si>
    <t>Очно</t>
  </si>
  <si>
    <t xml:space="preserve">Партнёр </t>
  </si>
  <si>
    <t>Директор по Консалтингу</t>
  </si>
  <si>
    <t>Директор проектов</t>
  </si>
  <si>
    <t>Ведущий консультант</t>
  </si>
  <si>
    <t>Старший консультант</t>
  </si>
  <si>
    <t>Консультант</t>
  </si>
  <si>
    <t>Старший специалист</t>
  </si>
  <si>
    <t>Специалист (Интерн)</t>
  </si>
  <si>
    <t>Дистанционно - аналитика</t>
  </si>
  <si>
    <t>Дистанционно - мероприятия</t>
  </si>
  <si>
    <t>Проведение очных интервью, ФГ</t>
  </si>
  <si>
    <t xml:space="preserve">1.        Условия оплаты:  </t>
  </si>
  <si>
    <t xml:space="preserve">2.        Сроки оказания услуг: начало </t>
  </si>
  <si>
    <t xml:space="preserve">_____окончание </t>
  </si>
  <si>
    <t>_____2025 года.</t>
  </si>
  <si>
    <t>3.        Наличие предоплаты, ее размер, этапы оплаты ________________________________________________________________</t>
  </si>
  <si>
    <t>___________________________________________</t>
  </si>
  <si>
    <t>(подпись, ФИО и должность подписавшего)</t>
  </si>
  <si>
    <t>М.П.</t>
  </si>
  <si>
    <t>Компания оставляет за собой право запросить дополнительное обоснование стоимости</t>
  </si>
  <si>
    <t>Приложение 5</t>
  </si>
  <si>
    <t>Ценовое предложение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</si>
</sst>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-* #,##0_-;\-* #,##0_-;_-* \-??_-;_-@_-"/>
  </numFmts>
  <fonts count="7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5"/>
      </patternFill>
    </fill>
    <fill>
      <patternFill patternType="solid">
        <fgColor theme="7" tint="0.79995117038483843"/>
        <bgColor indexed="65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 applyFill="0" applyBorder="0"/>
  </cellStyleXfs>
  <cellXfs count="25">
    <xf numFmtId="0" fontId="2" fillId="0" borderId="0" xfId="0" applyNumberFormat="1" applyFont="1"/>
    <xf numFmtId="0" fontId="3" fillId="0" borderId="2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165" fontId="3" fillId="0" borderId="4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1" fontId="4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left"/>
    </xf>
    <xf numFmtId="165" fontId="4" fillId="3" borderId="1" xfId="0" applyNumberFormat="1" applyFont="1" applyFill="1" applyBorder="1" applyAlignment="1">
      <alignment vertical="center"/>
    </xf>
    <xf numFmtId="165" fontId="4" fillId="0" borderId="1" xfId="0" applyNumberFormat="1" applyFont="1" applyBorder="1"/>
    <xf numFmtId="165" fontId="2" fillId="0" borderId="0" xfId="0" applyNumberFormat="1" applyFont="1"/>
    <xf numFmtId="0" fontId="6" fillId="0" borderId="1" xfId="0" applyNumberFormat="1" applyFont="1" applyBorder="1"/>
    <xf numFmtId="165" fontId="6" fillId="0" borderId="1" xfId="0" applyNumberFormat="1" applyFont="1" applyBorder="1"/>
    <xf numFmtId="0" fontId="6" fillId="0" borderId="0" xfId="0" applyNumberFormat="1" applyFont="1"/>
    <xf numFmtId="0" fontId="2" fillId="0" borderId="1" xfId="0" applyNumberFormat="1" applyFont="1" applyBorder="1"/>
    <xf numFmtId="165" fontId="2" fillId="0" borderId="1" xfId="0" applyNumberFormat="1" applyFont="1" applyBorder="1"/>
    <xf numFmtId="0" fontId="3" fillId="2" borderId="6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vertical="center" wrapText="1"/>
    </xf>
    <xf numFmtId="165" fontId="3" fillId="2" borderId="5" xfId="0" applyNumberFormat="1" applyFont="1" applyFill="1" applyBorder="1" applyAlignment="1">
      <alignment vertical="center" wrapText="1"/>
    </xf>
    <xf numFmtId="0" fontId="3" fillId="2" borderId="6" xfId="0" applyNumberFormat="1" applyFont="1" applyFill="1" applyBorder="1" applyAlignment="1">
      <alignment horizontal="left" vertical="center" wrapText="1"/>
    </xf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zoomScale="130" zoomScaleNormal="130" workbookViewId="0">
      <selection activeCell="G10" sqref="G10"/>
    </sheetView>
  </sheetViews>
  <sheetFormatPr defaultColWidth="8.85546875" defaultRowHeight="15" x14ac:dyDescent="0.25"/>
  <cols>
    <col min="1" max="1" width="36.140625" customWidth="1"/>
    <col min="2" max="2" width="7.85546875" customWidth="1"/>
    <col min="3" max="3" width="13.85546875" customWidth="1"/>
    <col min="4" max="4" width="16.42578125" customWidth="1"/>
    <col min="5" max="5" width="12.28515625" customWidth="1"/>
    <col min="6" max="6" width="12.42578125" customWidth="1"/>
    <col min="7" max="7" width="19.7109375" bestFit="1" customWidth="1"/>
    <col min="8" max="8" width="20.7109375" bestFit="1" customWidth="1"/>
    <col min="9" max="9" width="14.85546875" bestFit="1" customWidth="1"/>
    <col min="10" max="10" width="8.85546875" bestFit="1" customWidth="1"/>
  </cols>
  <sheetData>
    <row r="1" spans="1:6" x14ac:dyDescent="0.25">
      <c r="F1" s="17" t="s">
        <v>44</v>
      </c>
    </row>
    <row r="2" spans="1:6" x14ac:dyDescent="0.25">
      <c r="C2" s="17" t="s">
        <v>45</v>
      </c>
    </row>
    <row r="4" spans="1:6" ht="24" x14ac:dyDescent="0.25">
      <c r="A4" s="20" t="s">
        <v>0</v>
      </c>
      <c r="B4" s="20" t="s">
        <v>1</v>
      </c>
      <c r="C4" s="21" t="s">
        <v>2</v>
      </c>
      <c r="D4" s="21" t="s">
        <v>3</v>
      </c>
      <c r="E4" s="22" t="s">
        <v>4</v>
      </c>
      <c r="F4" s="23" t="s">
        <v>5</v>
      </c>
    </row>
    <row r="5" spans="1:6" ht="22.15" customHeight="1" x14ac:dyDescent="0.25">
      <c r="A5" s="1" t="s">
        <v>6</v>
      </c>
      <c r="B5" s="2"/>
      <c r="C5" s="2"/>
      <c r="D5" s="2"/>
      <c r="E5" s="2"/>
      <c r="F5" s="3"/>
    </row>
    <row r="6" spans="1:6" ht="15.6" customHeight="1" x14ac:dyDescent="0.25">
      <c r="A6" s="1" t="s">
        <v>7</v>
      </c>
      <c r="B6" s="2"/>
      <c r="C6" s="2"/>
      <c r="D6" s="2"/>
      <c r="E6" s="2"/>
      <c r="F6" s="3"/>
    </row>
    <row r="7" spans="1:6" ht="49.15" customHeight="1" x14ac:dyDescent="0.25">
      <c r="A7" s="4" t="s">
        <v>8</v>
      </c>
      <c r="B7" s="5"/>
      <c r="C7" s="6"/>
      <c r="D7" s="6"/>
      <c r="E7" s="6"/>
      <c r="F7" s="7"/>
    </row>
    <row r="8" spans="1:6" ht="33.6" customHeight="1" x14ac:dyDescent="0.25">
      <c r="A8" s="4" t="s">
        <v>9</v>
      </c>
      <c r="B8" s="5"/>
      <c r="C8" s="6"/>
      <c r="D8" s="6"/>
      <c r="E8" s="6"/>
      <c r="F8" s="4"/>
    </row>
    <row r="9" spans="1:6" ht="15.6" customHeight="1" x14ac:dyDescent="0.25">
      <c r="A9" s="1" t="s">
        <v>10</v>
      </c>
      <c r="B9" s="2"/>
      <c r="C9" s="6"/>
      <c r="D9" s="2"/>
      <c r="E9" s="2"/>
      <c r="F9" s="3"/>
    </row>
    <row r="10" spans="1:6" ht="30.6" customHeight="1" x14ac:dyDescent="0.25">
      <c r="A10" s="4" t="s">
        <v>34</v>
      </c>
      <c r="B10" s="5"/>
      <c r="C10" s="6"/>
      <c r="D10" s="6"/>
      <c r="E10" s="6"/>
      <c r="F10" s="4"/>
    </row>
    <row r="11" spans="1:6" ht="31.15" customHeight="1" x14ac:dyDescent="0.25">
      <c r="A11" s="4" t="s">
        <v>11</v>
      </c>
      <c r="B11" s="5"/>
      <c r="C11" s="6"/>
      <c r="D11" s="6"/>
      <c r="E11" s="6"/>
      <c r="F11" s="4"/>
    </row>
    <row r="12" spans="1:6" ht="27" customHeight="1" x14ac:dyDescent="0.25">
      <c r="A12" s="4" t="s">
        <v>12</v>
      </c>
      <c r="B12" s="5"/>
      <c r="C12" s="6"/>
      <c r="D12" s="6"/>
      <c r="E12" s="6"/>
      <c r="F12" s="4"/>
    </row>
    <row r="13" spans="1:6" ht="15.6" customHeight="1" x14ac:dyDescent="0.25">
      <c r="A13" s="1" t="s">
        <v>13</v>
      </c>
      <c r="B13" s="2"/>
      <c r="C13" s="6"/>
      <c r="D13" s="2"/>
      <c r="E13" s="2"/>
      <c r="F13" s="3"/>
    </row>
    <row r="14" spans="1:6" ht="24" x14ac:dyDescent="0.25">
      <c r="A14" s="4" t="s">
        <v>14</v>
      </c>
      <c r="B14" s="5"/>
      <c r="C14" s="6"/>
      <c r="D14" s="6"/>
      <c r="E14" s="6"/>
      <c r="F14" s="4"/>
    </row>
    <row r="15" spans="1:6" ht="36" x14ac:dyDescent="0.25">
      <c r="A15" s="4" t="s">
        <v>15</v>
      </c>
      <c r="B15" s="5"/>
      <c r="C15" s="6"/>
      <c r="D15" s="6"/>
      <c r="E15" s="6"/>
      <c r="F15" s="4"/>
    </row>
    <row r="16" spans="1:6" ht="15.6" customHeight="1" x14ac:dyDescent="0.25">
      <c r="A16" s="8" t="s">
        <v>16</v>
      </c>
      <c r="B16" s="2"/>
      <c r="C16" s="6"/>
      <c r="D16" s="2"/>
      <c r="E16" s="2"/>
      <c r="F16" s="3"/>
    </row>
    <row r="17" spans="1:6" ht="28.7" customHeight="1" x14ac:dyDescent="0.25">
      <c r="A17" s="4" t="s">
        <v>17</v>
      </c>
      <c r="B17" s="5"/>
      <c r="C17" s="6"/>
      <c r="D17" s="6"/>
      <c r="E17" s="6"/>
      <c r="F17" s="4"/>
    </row>
    <row r="18" spans="1:6" x14ac:dyDescent="0.25">
      <c r="B18" s="5"/>
      <c r="C18" s="6"/>
      <c r="D18" s="6"/>
      <c r="E18" s="6"/>
      <c r="F18" s="4"/>
    </row>
    <row r="19" spans="1:6" x14ac:dyDescent="0.25">
      <c r="A19" s="4"/>
      <c r="B19" s="5"/>
      <c r="C19" s="6"/>
      <c r="D19" s="6"/>
      <c r="E19" s="6"/>
      <c r="F19" s="4"/>
    </row>
    <row r="20" spans="1:6" ht="24" x14ac:dyDescent="0.25">
      <c r="A20" s="4" t="s">
        <v>18</v>
      </c>
      <c r="B20" s="5"/>
      <c r="C20" s="6"/>
      <c r="D20" s="6"/>
      <c r="E20" s="6"/>
      <c r="F20" s="4"/>
    </row>
    <row r="21" spans="1:6" x14ac:dyDescent="0.25">
      <c r="A21" s="9"/>
      <c r="B21" s="10"/>
      <c r="C21" s="11" t="s">
        <v>19</v>
      </c>
      <c r="D21" s="12"/>
      <c r="E21" s="6"/>
      <c r="F21" s="9"/>
    </row>
    <row r="22" spans="1:6" x14ac:dyDescent="0.25">
      <c r="A22" s="9"/>
      <c r="B22" s="10"/>
      <c r="C22" s="11" t="s">
        <v>20</v>
      </c>
      <c r="D22" s="13">
        <f>SUM(D7:D20)</f>
        <v>0</v>
      </c>
      <c r="E22" s="6">
        <f t="shared" ref="E22:E23" si="0">D22*1.2</f>
        <v>0</v>
      </c>
    </row>
    <row r="23" spans="1:6" x14ac:dyDescent="0.25">
      <c r="A23" s="9"/>
      <c r="B23" s="10"/>
      <c r="C23" s="11" t="s">
        <v>21</v>
      </c>
      <c r="D23" s="13">
        <f>D22+D21</f>
        <v>0</v>
      </c>
      <c r="E23" s="6">
        <f t="shared" si="0"/>
        <v>0</v>
      </c>
    </row>
    <row r="24" spans="1:6" x14ac:dyDescent="0.25">
      <c r="D24" s="14"/>
    </row>
    <row r="25" spans="1:6" x14ac:dyDescent="0.25">
      <c r="A25" s="24" t="s">
        <v>35</v>
      </c>
      <c r="D25" s="14"/>
      <c r="E25" s="14"/>
    </row>
    <row r="26" spans="1:6" x14ac:dyDescent="0.25">
      <c r="D26" s="14"/>
      <c r="E26" s="14"/>
    </row>
    <row r="27" spans="1:6" x14ac:dyDescent="0.25">
      <c r="A27" t="s">
        <v>36</v>
      </c>
      <c r="B27" t="s">
        <v>37</v>
      </c>
      <c r="C27" t="s">
        <v>38</v>
      </c>
    </row>
    <row r="29" spans="1:6" x14ac:dyDescent="0.25">
      <c r="A29" t="s">
        <v>39</v>
      </c>
    </row>
    <row r="31" spans="1:6" x14ac:dyDescent="0.25">
      <c r="A31" t="s">
        <v>40</v>
      </c>
    </row>
    <row r="32" spans="1:6" x14ac:dyDescent="0.25">
      <c r="A32" t="s">
        <v>41</v>
      </c>
    </row>
    <row r="33" spans="1:1" x14ac:dyDescent="0.25">
      <c r="A33" t="s">
        <v>42</v>
      </c>
    </row>
    <row r="35" spans="1:1" x14ac:dyDescent="0.25">
      <c r="A35" t="s">
        <v>43</v>
      </c>
    </row>
  </sheetData>
  <pageMargins left="0.25" right="0.25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/>
  </sheetViews>
  <sheetFormatPr defaultColWidth="9.140625" defaultRowHeight="15" x14ac:dyDescent="0.25"/>
  <cols>
    <col min="1" max="1" width="23.28515625" bestFit="1" customWidth="1"/>
    <col min="2" max="2" width="44" customWidth="1"/>
    <col min="5" max="5" width="10.7109375" customWidth="1"/>
    <col min="6" max="6" width="10.5703125" customWidth="1"/>
  </cols>
  <sheetData>
    <row r="1" spans="1:7" x14ac:dyDescent="0.25">
      <c r="A1" s="15" t="s">
        <v>22</v>
      </c>
      <c r="B1" s="15"/>
      <c r="C1" s="16" t="s">
        <v>23</v>
      </c>
      <c r="D1" s="16">
        <v>2025</v>
      </c>
      <c r="E1" s="17">
        <v>2026</v>
      </c>
      <c r="F1" s="17">
        <v>2027</v>
      </c>
      <c r="G1" s="17">
        <v>2028</v>
      </c>
    </row>
    <row r="2" spans="1:7" x14ac:dyDescent="0.25">
      <c r="A2" s="18" t="s">
        <v>24</v>
      </c>
      <c r="B2" s="18" t="str">
        <f t="shared" ref="B2:B9" si="0">A2&amp;"_"&amp;$C$1</f>
        <v>Партнёр _Очно</v>
      </c>
      <c r="C2" s="19">
        <v>600000</v>
      </c>
      <c r="D2" s="19">
        <f t="shared" ref="D2:D9" si="1">C2*1.1</f>
        <v>660000</v>
      </c>
      <c r="E2" s="19">
        <f t="shared" ref="E2:G9" si="2">D2*1.05</f>
        <v>693000</v>
      </c>
      <c r="F2" s="19">
        <f t="shared" si="2"/>
        <v>727650</v>
      </c>
      <c r="G2" s="19">
        <f t="shared" si="2"/>
        <v>764032.5</v>
      </c>
    </row>
    <row r="3" spans="1:7" x14ac:dyDescent="0.25">
      <c r="A3" s="18" t="s">
        <v>25</v>
      </c>
      <c r="B3" s="18" t="str">
        <f t="shared" si="0"/>
        <v>Директор по Консалтингу_Очно</v>
      </c>
      <c r="C3" s="19">
        <v>250000</v>
      </c>
      <c r="D3" s="19">
        <f t="shared" si="1"/>
        <v>275000</v>
      </c>
      <c r="E3" s="19">
        <f t="shared" si="2"/>
        <v>288750</v>
      </c>
      <c r="F3" s="19">
        <f t="shared" si="2"/>
        <v>303187.5</v>
      </c>
      <c r="G3" s="19">
        <f t="shared" si="2"/>
        <v>318346.875</v>
      </c>
    </row>
    <row r="4" spans="1:7" x14ac:dyDescent="0.25">
      <c r="A4" s="18" t="s">
        <v>26</v>
      </c>
      <c r="B4" s="18" t="str">
        <f t="shared" si="0"/>
        <v>Директор проектов_Очно</v>
      </c>
      <c r="C4" s="19">
        <v>250000</v>
      </c>
      <c r="D4" s="19">
        <f t="shared" si="1"/>
        <v>275000</v>
      </c>
      <c r="E4" s="19">
        <f t="shared" si="2"/>
        <v>288750</v>
      </c>
      <c r="F4" s="19">
        <f t="shared" si="2"/>
        <v>303187.5</v>
      </c>
      <c r="G4" s="19">
        <f t="shared" si="2"/>
        <v>318346.875</v>
      </c>
    </row>
    <row r="5" spans="1:7" x14ac:dyDescent="0.25">
      <c r="A5" s="18" t="s">
        <v>27</v>
      </c>
      <c r="B5" s="18" t="str">
        <f t="shared" si="0"/>
        <v>Ведущий консультант_Очно</v>
      </c>
      <c r="C5" s="19">
        <v>200000</v>
      </c>
      <c r="D5" s="19">
        <f t="shared" si="1"/>
        <v>220000.00000000003</v>
      </c>
      <c r="E5" s="19">
        <f t="shared" si="2"/>
        <v>231000.00000000003</v>
      </c>
      <c r="F5" s="19">
        <f t="shared" si="2"/>
        <v>242550.00000000003</v>
      </c>
      <c r="G5" s="19">
        <f t="shared" si="2"/>
        <v>254677.50000000003</v>
      </c>
    </row>
    <row r="6" spans="1:7" x14ac:dyDescent="0.25">
      <c r="A6" s="18" t="s">
        <v>28</v>
      </c>
      <c r="B6" s="18" t="str">
        <f t="shared" si="0"/>
        <v>Старший консультант_Очно</v>
      </c>
      <c r="C6" s="19">
        <v>150000</v>
      </c>
      <c r="D6" s="19">
        <f t="shared" si="1"/>
        <v>165000</v>
      </c>
      <c r="E6" s="19">
        <f t="shared" si="2"/>
        <v>173250</v>
      </c>
      <c r="F6" s="19">
        <f t="shared" si="2"/>
        <v>181912.5</v>
      </c>
      <c r="G6" s="19">
        <f t="shared" si="2"/>
        <v>191008.125</v>
      </c>
    </row>
    <row r="7" spans="1:7" x14ac:dyDescent="0.25">
      <c r="A7" s="18" t="s">
        <v>29</v>
      </c>
      <c r="B7" s="18" t="str">
        <f t="shared" si="0"/>
        <v>Консультант_Очно</v>
      </c>
      <c r="C7" s="19">
        <v>150000</v>
      </c>
      <c r="D7" s="19">
        <f t="shared" si="1"/>
        <v>165000</v>
      </c>
      <c r="E7" s="19">
        <f t="shared" si="2"/>
        <v>173250</v>
      </c>
      <c r="F7" s="19">
        <f t="shared" si="2"/>
        <v>181912.5</v>
      </c>
      <c r="G7" s="19">
        <f t="shared" si="2"/>
        <v>191008.125</v>
      </c>
    </row>
    <row r="8" spans="1:7" x14ac:dyDescent="0.25">
      <c r="A8" s="18" t="s">
        <v>30</v>
      </c>
      <c r="B8" s="18" t="str">
        <f t="shared" si="0"/>
        <v>Старший специалист_Очно</v>
      </c>
      <c r="C8" s="19">
        <v>110000</v>
      </c>
      <c r="D8" s="19">
        <f t="shared" si="1"/>
        <v>121000.00000000001</v>
      </c>
      <c r="E8" s="19">
        <f t="shared" si="2"/>
        <v>127050.00000000001</v>
      </c>
      <c r="F8" s="19">
        <f t="shared" si="2"/>
        <v>133402.50000000003</v>
      </c>
      <c r="G8" s="19">
        <f t="shared" si="2"/>
        <v>140072.62500000003</v>
      </c>
    </row>
    <row r="9" spans="1:7" x14ac:dyDescent="0.25">
      <c r="A9" s="18" t="s">
        <v>31</v>
      </c>
      <c r="B9" s="18" t="str">
        <f t="shared" si="0"/>
        <v>Специалист (Интерн)_Очно</v>
      </c>
      <c r="C9" s="19">
        <v>60000</v>
      </c>
      <c r="D9" s="19">
        <f t="shared" si="1"/>
        <v>66000</v>
      </c>
      <c r="E9" s="19">
        <f t="shared" si="2"/>
        <v>69300</v>
      </c>
      <c r="F9" s="19">
        <f t="shared" si="2"/>
        <v>72765</v>
      </c>
      <c r="G9" s="19">
        <f t="shared" si="2"/>
        <v>76403.25</v>
      </c>
    </row>
    <row r="10" spans="1:7" x14ac:dyDescent="0.25">
      <c r="A10" s="15"/>
      <c r="B10" s="15"/>
      <c r="C10" s="16" t="s">
        <v>32</v>
      </c>
      <c r="D10" s="19"/>
    </row>
    <row r="11" spans="1:7" x14ac:dyDescent="0.25">
      <c r="A11" s="18" t="s">
        <v>24</v>
      </c>
      <c r="B11" s="18" t="str">
        <f t="shared" ref="B11:B18" si="3">A11&amp;"_"&amp;$C$10</f>
        <v>Партнёр _Дистанционно - аналитика</v>
      </c>
      <c r="C11" s="19">
        <v>180000</v>
      </c>
      <c r="D11" s="19">
        <f t="shared" ref="D11:D18" si="4">C11*1.1</f>
        <v>198000.00000000003</v>
      </c>
      <c r="E11" s="19">
        <f t="shared" ref="E11:G18" si="5">D11*1.05</f>
        <v>207900.00000000003</v>
      </c>
      <c r="F11" s="19">
        <f t="shared" si="5"/>
        <v>218295.00000000003</v>
      </c>
      <c r="G11" s="19">
        <f t="shared" si="5"/>
        <v>229209.75000000003</v>
      </c>
    </row>
    <row r="12" spans="1:7" x14ac:dyDescent="0.25">
      <c r="A12" s="18" t="s">
        <v>25</v>
      </c>
      <c r="B12" s="18" t="str">
        <f t="shared" si="3"/>
        <v>Директор по Консалтингу_Дистанционно - аналитика</v>
      </c>
      <c r="C12" s="19">
        <v>120000</v>
      </c>
      <c r="D12" s="19">
        <f t="shared" si="4"/>
        <v>132000</v>
      </c>
      <c r="E12" s="19">
        <f t="shared" si="5"/>
        <v>138600</v>
      </c>
      <c r="F12" s="19">
        <f t="shared" si="5"/>
        <v>145530</v>
      </c>
      <c r="G12" s="19">
        <f t="shared" si="5"/>
        <v>152806.5</v>
      </c>
    </row>
    <row r="13" spans="1:7" x14ac:dyDescent="0.25">
      <c r="A13" s="18" t="s">
        <v>26</v>
      </c>
      <c r="B13" s="18" t="str">
        <f t="shared" si="3"/>
        <v>Директор проектов_Дистанционно - аналитика</v>
      </c>
      <c r="C13" s="19">
        <v>120000</v>
      </c>
      <c r="D13" s="19">
        <f t="shared" si="4"/>
        <v>132000</v>
      </c>
      <c r="E13" s="19">
        <f t="shared" si="5"/>
        <v>138600</v>
      </c>
      <c r="F13" s="19">
        <f t="shared" si="5"/>
        <v>145530</v>
      </c>
      <c r="G13" s="19">
        <f t="shared" si="5"/>
        <v>152806.5</v>
      </c>
    </row>
    <row r="14" spans="1:7" x14ac:dyDescent="0.25">
      <c r="A14" s="18" t="s">
        <v>27</v>
      </c>
      <c r="B14" s="18" t="str">
        <f t="shared" si="3"/>
        <v>Ведущий консультант_Дистанционно - аналитика</v>
      </c>
      <c r="C14" s="19">
        <v>90000</v>
      </c>
      <c r="D14" s="19">
        <f t="shared" si="4"/>
        <v>99000.000000000015</v>
      </c>
      <c r="E14" s="19">
        <f t="shared" si="5"/>
        <v>103950.00000000001</v>
      </c>
      <c r="F14" s="19">
        <f t="shared" si="5"/>
        <v>109147.50000000001</v>
      </c>
      <c r="G14" s="19">
        <f t="shared" si="5"/>
        <v>114604.87500000001</v>
      </c>
    </row>
    <row r="15" spans="1:7" x14ac:dyDescent="0.25">
      <c r="A15" s="18" t="s">
        <v>28</v>
      </c>
      <c r="B15" s="18" t="str">
        <f t="shared" si="3"/>
        <v>Старший консультант_Дистанционно - аналитика</v>
      </c>
      <c r="C15" s="19">
        <v>70000</v>
      </c>
      <c r="D15" s="19">
        <f t="shared" si="4"/>
        <v>77000</v>
      </c>
      <c r="E15" s="19">
        <f t="shared" si="5"/>
        <v>80850</v>
      </c>
      <c r="F15" s="19">
        <f t="shared" si="5"/>
        <v>84892.5</v>
      </c>
      <c r="G15" s="19">
        <f t="shared" si="5"/>
        <v>89137.125</v>
      </c>
    </row>
    <row r="16" spans="1:7" x14ac:dyDescent="0.25">
      <c r="A16" s="18" t="s">
        <v>29</v>
      </c>
      <c r="B16" s="18" t="str">
        <f t="shared" si="3"/>
        <v>Консультант_Дистанционно - аналитика</v>
      </c>
      <c r="C16" s="19">
        <v>70000</v>
      </c>
      <c r="D16" s="19">
        <f t="shared" si="4"/>
        <v>77000</v>
      </c>
      <c r="E16" s="19">
        <f t="shared" si="5"/>
        <v>80850</v>
      </c>
      <c r="F16" s="19">
        <f t="shared" si="5"/>
        <v>84892.5</v>
      </c>
      <c r="G16" s="19">
        <f t="shared" si="5"/>
        <v>89137.125</v>
      </c>
    </row>
    <row r="17" spans="1:7" x14ac:dyDescent="0.25">
      <c r="A17" s="18" t="s">
        <v>30</v>
      </c>
      <c r="B17" s="18" t="str">
        <f t="shared" si="3"/>
        <v>Старший специалист_Дистанционно - аналитика</v>
      </c>
      <c r="C17" s="19">
        <v>50000</v>
      </c>
      <c r="D17" s="19">
        <f t="shared" si="4"/>
        <v>55000.000000000007</v>
      </c>
      <c r="E17" s="19">
        <f t="shared" si="5"/>
        <v>57750.000000000007</v>
      </c>
      <c r="F17" s="19">
        <f t="shared" si="5"/>
        <v>60637.500000000007</v>
      </c>
      <c r="G17" s="19">
        <f t="shared" si="5"/>
        <v>63669.375000000007</v>
      </c>
    </row>
    <row r="18" spans="1:7" x14ac:dyDescent="0.25">
      <c r="A18" s="18" t="s">
        <v>31</v>
      </c>
      <c r="B18" s="18" t="str">
        <f t="shared" si="3"/>
        <v>Специалист (Интерн)_Дистанционно - аналитика</v>
      </c>
      <c r="C18" s="19">
        <v>45000</v>
      </c>
      <c r="D18" s="19">
        <f t="shared" si="4"/>
        <v>49500.000000000007</v>
      </c>
      <c r="E18" s="19">
        <f t="shared" si="5"/>
        <v>51975.000000000007</v>
      </c>
      <c r="F18" s="19">
        <f t="shared" si="5"/>
        <v>54573.750000000007</v>
      </c>
      <c r="G18" s="19">
        <f t="shared" si="5"/>
        <v>57302.437500000007</v>
      </c>
    </row>
    <row r="19" spans="1:7" x14ac:dyDescent="0.25">
      <c r="A19" s="15"/>
      <c r="B19" s="15"/>
      <c r="C19" s="16" t="s">
        <v>33</v>
      </c>
      <c r="D19" s="19"/>
    </row>
    <row r="20" spans="1:7" x14ac:dyDescent="0.25">
      <c r="A20" s="18" t="s">
        <v>24</v>
      </c>
      <c r="B20" s="18" t="str">
        <f t="shared" ref="B20:B27" si="6">A20&amp;"_"&amp;$C$19</f>
        <v>Партнёр _Дистанционно - мероприятия</v>
      </c>
      <c r="C20" s="19">
        <v>225000</v>
      </c>
      <c r="D20" s="19">
        <f t="shared" ref="D20:D27" si="7">C20*1.1</f>
        <v>247500.00000000003</v>
      </c>
      <c r="E20" s="19">
        <f t="shared" ref="E20:G27" si="8">D20*1.05</f>
        <v>259875.00000000003</v>
      </c>
      <c r="F20" s="19">
        <f t="shared" si="8"/>
        <v>272868.75000000006</v>
      </c>
      <c r="G20" s="19">
        <f t="shared" si="8"/>
        <v>286512.18750000006</v>
      </c>
    </row>
    <row r="21" spans="1:7" x14ac:dyDescent="0.25">
      <c r="A21" s="18" t="s">
        <v>25</v>
      </c>
      <c r="B21" s="18" t="str">
        <f t="shared" si="6"/>
        <v>Директор по Консалтингу_Дистанционно - мероприятия</v>
      </c>
      <c r="C21" s="19">
        <v>150000</v>
      </c>
      <c r="D21" s="19">
        <f t="shared" si="7"/>
        <v>165000</v>
      </c>
      <c r="E21" s="19">
        <f t="shared" si="8"/>
        <v>173250</v>
      </c>
      <c r="F21" s="19">
        <f t="shared" si="8"/>
        <v>181912.5</v>
      </c>
      <c r="G21" s="19">
        <f t="shared" si="8"/>
        <v>191008.125</v>
      </c>
    </row>
    <row r="22" spans="1:7" x14ac:dyDescent="0.25">
      <c r="A22" s="18" t="s">
        <v>26</v>
      </c>
      <c r="B22" s="18" t="str">
        <f t="shared" si="6"/>
        <v>Директор проектов_Дистанционно - мероприятия</v>
      </c>
      <c r="C22" s="19">
        <v>150000</v>
      </c>
      <c r="D22" s="19">
        <f t="shared" si="7"/>
        <v>165000</v>
      </c>
      <c r="E22" s="19">
        <f t="shared" si="8"/>
        <v>173250</v>
      </c>
      <c r="F22" s="19">
        <f t="shared" si="8"/>
        <v>181912.5</v>
      </c>
      <c r="G22" s="19">
        <f t="shared" si="8"/>
        <v>191008.125</v>
      </c>
    </row>
    <row r="23" spans="1:7" x14ac:dyDescent="0.25">
      <c r="A23" s="18" t="s">
        <v>27</v>
      </c>
      <c r="B23" s="18" t="str">
        <f t="shared" si="6"/>
        <v>Ведущий консультант_Дистанционно - мероприятия</v>
      </c>
      <c r="C23" s="19">
        <v>120000</v>
      </c>
      <c r="D23" s="19">
        <f t="shared" si="7"/>
        <v>132000</v>
      </c>
      <c r="E23" s="19">
        <f t="shared" si="8"/>
        <v>138600</v>
      </c>
      <c r="F23" s="19">
        <f t="shared" si="8"/>
        <v>145530</v>
      </c>
      <c r="G23" s="19">
        <f t="shared" si="8"/>
        <v>152806.5</v>
      </c>
    </row>
    <row r="24" spans="1:7" x14ac:dyDescent="0.25">
      <c r="A24" s="18" t="s">
        <v>28</v>
      </c>
      <c r="B24" s="18" t="str">
        <f t="shared" si="6"/>
        <v>Старший консультант_Дистанционно - мероприятия</v>
      </c>
      <c r="C24" s="19">
        <v>90000</v>
      </c>
      <c r="D24" s="19">
        <f t="shared" si="7"/>
        <v>99000.000000000015</v>
      </c>
      <c r="E24" s="19">
        <f t="shared" si="8"/>
        <v>103950.00000000001</v>
      </c>
      <c r="F24" s="19">
        <f t="shared" si="8"/>
        <v>109147.50000000001</v>
      </c>
      <c r="G24" s="19">
        <f t="shared" si="8"/>
        <v>114604.87500000001</v>
      </c>
    </row>
    <row r="25" spans="1:7" x14ac:dyDescent="0.25">
      <c r="A25" s="18" t="s">
        <v>29</v>
      </c>
      <c r="B25" s="18" t="str">
        <f t="shared" si="6"/>
        <v>Консультант_Дистанционно - мероприятия</v>
      </c>
      <c r="C25" s="19">
        <v>90000</v>
      </c>
      <c r="D25" s="19">
        <f t="shared" si="7"/>
        <v>99000.000000000015</v>
      </c>
      <c r="E25" s="19">
        <f t="shared" si="8"/>
        <v>103950.00000000001</v>
      </c>
      <c r="F25" s="19">
        <f t="shared" si="8"/>
        <v>109147.50000000001</v>
      </c>
      <c r="G25" s="19">
        <f t="shared" si="8"/>
        <v>114604.87500000001</v>
      </c>
    </row>
    <row r="26" spans="1:7" x14ac:dyDescent="0.25">
      <c r="A26" s="18" t="s">
        <v>30</v>
      </c>
      <c r="B26" s="18" t="str">
        <f t="shared" si="6"/>
        <v>Старший специалист_Дистанционно - мероприятия</v>
      </c>
      <c r="C26" s="19">
        <v>70000</v>
      </c>
      <c r="D26" s="19">
        <f t="shared" si="7"/>
        <v>77000</v>
      </c>
      <c r="E26" s="19">
        <f t="shared" si="8"/>
        <v>80850</v>
      </c>
      <c r="F26" s="19">
        <f t="shared" si="8"/>
        <v>84892.5</v>
      </c>
      <c r="G26" s="19">
        <f t="shared" si="8"/>
        <v>89137.125</v>
      </c>
    </row>
    <row r="27" spans="1:7" x14ac:dyDescent="0.25">
      <c r="A27" s="18" t="s">
        <v>31</v>
      </c>
      <c r="B27" s="18" t="str">
        <f t="shared" si="6"/>
        <v>Специалист (Интерн)_Дистанционно - мероприятия</v>
      </c>
      <c r="C27" s="19">
        <v>50000</v>
      </c>
      <c r="D27" s="19">
        <f t="shared" si="7"/>
        <v>55000.000000000007</v>
      </c>
      <c r="E27" s="19">
        <f t="shared" si="8"/>
        <v>57750.000000000007</v>
      </c>
      <c r="F27" s="19">
        <f t="shared" si="8"/>
        <v>60637.500000000007</v>
      </c>
      <c r="G27" s="19">
        <f t="shared" si="8"/>
        <v>63669.375000000007</v>
      </c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4742C2-BB1A-40EC-8EBD-DAD331BCE9F1}"/>
</file>

<file path=customXml/itemProps2.xml><?xml version="1.0" encoding="utf-8"?>
<ds:datastoreItem xmlns:ds="http://schemas.openxmlformats.org/officeDocument/2006/customXml" ds:itemID="{A759B776-4205-4C1D-BAAA-FE3A28E8FBAF}"/>
</file>

<file path=customXml/itemProps3.xml><?xml version="1.0" encoding="utf-8"?>
<ds:datastoreItem xmlns:ds="http://schemas.openxmlformats.org/officeDocument/2006/customXml" ds:itemID="{A4C18F29-954F-4C13-855B-36D93BB1EEFE}"/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КП</vt:lpstr>
      <vt:lpstr>Грейды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Коврижкин Александр Юрьевич</dc:creator>
  <cp:lastModifiedBy>kovr0813</cp:lastModifiedBy>
  <cp:lastPrinted>2025-04-24T11:25:48Z</cp:lastPrinted>
  <dcterms:created xsi:type="dcterms:W3CDTF">2015-06-05T18:19:34Z</dcterms:created>
  <dcterms:modified xsi:type="dcterms:W3CDTF">2025-04-24T11:26:07Z</dcterms:modified>
</cp:coreProperties>
</file>